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552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 s="1"/>
  <c r="E20" i="1" s="1"/>
  <c r="G35" i="1"/>
  <c r="E34" i="1"/>
  <c r="G34" i="1" s="1"/>
  <c r="C34" i="1"/>
  <c r="G33" i="1"/>
  <c r="E32" i="1"/>
  <c r="G32" i="1" s="1"/>
  <c r="C32" i="1"/>
  <c r="G31" i="1"/>
  <c r="E30" i="1"/>
  <c r="C30" i="1"/>
  <c r="C29" i="1" s="1"/>
  <c r="G28" i="1"/>
  <c r="G27" i="1"/>
  <c r="C26" i="1"/>
  <c r="G26" i="1" s="1"/>
  <c r="G25" i="1"/>
  <c r="G24" i="1"/>
  <c r="G23" i="1"/>
  <c r="G22" i="1"/>
  <c r="C22" i="1"/>
  <c r="C21" i="1"/>
  <c r="C20" i="1" s="1"/>
  <c r="C19" i="1" s="1"/>
  <c r="G15" i="1"/>
  <c r="G14" i="1"/>
  <c r="E13" i="1"/>
  <c r="G13" i="1" s="1"/>
  <c r="C13" i="1"/>
  <c r="G12" i="1"/>
  <c r="G11" i="1"/>
  <c r="E10" i="1"/>
  <c r="G10" i="1" s="1"/>
  <c r="C10" i="1"/>
  <c r="G9" i="1"/>
  <c r="G8" i="1"/>
  <c r="G7" i="1"/>
  <c r="E6" i="1"/>
  <c r="C6" i="1"/>
  <c r="C4" i="1" s="1"/>
  <c r="G5" i="1"/>
  <c r="E29" i="1" l="1"/>
  <c r="E19" i="1" s="1"/>
  <c r="G19" i="1" s="1"/>
  <c r="E4" i="1"/>
  <c r="G4" i="1" s="1"/>
  <c r="G20" i="1"/>
  <c r="G21" i="1"/>
  <c r="G30" i="1"/>
  <c r="G6" i="1"/>
  <c r="G29" i="1" l="1"/>
</calcChain>
</file>

<file path=xl/sharedStrings.xml><?xml version="1.0" encoding="utf-8"?>
<sst xmlns="http://schemas.openxmlformats.org/spreadsheetml/2006/main" count="38" uniqueCount="36">
  <si>
    <t>Bütçe Başlığı</t>
  </si>
  <si>
    <t>2020 Bütçe Gelirleri Tahmini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</si>
  <si>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</si>
  <si>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</si>
  <si>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</si>
  <si>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</si>
  <si>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</si>
  <si>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</si>
  <si>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</si>
  <si>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</si>
  <si>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06-02- Faiz Gelirleri</t>
  </si>
  <si>
    <t>06-09- Diğer Gelirler</t>
  </si>
  <si>
    <t>08-Bir Önceki Yıldan Devreden</t>
  </si>
  <si>
    <t>08.01-Önceki Yıllardan Devreden Gelirler (Nakit)</t>
  </si>
  <si>
    <t>08.02-Önceki Yıllardan Devreden Gelirler (Alacak)</t>
  </si>
  <si>
    <t>09-Çeşitli İadeler</t>
  </si>
  <si>
    <t>2020 Başlangıç 
Ödeneği</t>
  </si>
  <si>
    <t>Bütçe Giderleri Toplamı</t>
  </si>
  <si>
    <t>01-Genel Hizmetler</t>
  </si>
  <si>
    <t>01.01-Genel Yönetim Giderleri</t>
  </si>
  <si>
    <t>01.01.01-Personel Giderleri</t>
  </si>
  <si>
    <t>01.01.02-Mal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</si>
  <si>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</si>
  <si>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</si>
  <si>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</si>
  <si>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</si>
  <si>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</si>
  <si>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</si>
  <si>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</si>
  <si>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02.01.03-Transferler (Cmdp-Güdümlü-Proje teklif çarısı)</t>
  </si>
  <si>
    <t>02.02-Faaliyet Destekleme Hizmetleri</t>
  </si>
  <si>
    <t>02.02.07-Transferler (FZD)</t>
  </si>
  <si>
    <t>02.03-Teknik Destekleme Hizmetleri</t>
  </si>
  <si>
    <t>02.03.03-Transferler (TD)</t>
  </si>
  <si>
    <t>2020 Gerçekleşme Toplamı
(Ocak-Haziran)</t>
  </si>
  <si>
    <t>2020 Gerçekleşme Toplamı 
(Ocak-Haziran)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</si>
</sst>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 applyBorder="1" applyAlignment="1">
      <alignment horizontal="center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9" fillId="4" borderId="1" xfId="0" applyNumberFormat="1" applyFont="1" applyFill="1" applyBorder="1" applyAlignment="1">
      <alignment horizontal="right" vertical="center"/>
    </xf>
    <xf numFmtId="10" fontId="9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right" vertical="center"/>
    </xf>
    <xf numFmtId="4" fontId="10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8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/>
    </xf>
    <xf numFmtId="0" fontId="1" fillId="4" borderId="0" xfId="0" applyFont="1" applyFill="1" applyBorder="1"/>
    <xf numFmtId="0" fontId="1" fillId="4" borderId="0" xfId="0" applyFont="1" applyFill="1"/>
    <xf numFmtId="0" fontId="1" fillId="0" borderId="0" xfId="0" applyFont="1"/>
    <xf numFmtId="0" fontId="8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" fontId="13" fillId="4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10" fontId="1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4" borderId="1" xfId="0" applyNumberFormat="1" applyFont="1" applyFill="1" applyBorder="1" applyAlignment="1">
      <alignment horizontal="right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right" vertical="center"/>
    </xf>
    <xf numFmtId="0" fontId="16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10" zoomScaleNormal="100" workbookViewId="0">
      <selection activeCell="E22" sqref="E22:F23"/>
    </sheetView>
  </sheetViews>
  <sheetFormatPr defaultRowHeight="14.4" x14ac:dyDescent="0.3"/>
  <cols>
    <col min="1" max="1" width="48.33203125" customWidth="1"/>
    <col min="2" max="2" width="14.6640625" customWidth="1"/>
    <col min="3" max="3" width="14.6640625" style="2" customWidth="1"/>
    <col min="4" max="4" width="5.5546875" style="2" customWidth="1"/>
    <col min="5" max="5" width="9.109375" style="2" customWidth="1"/>
    <col min="6" max="6" width="12.6640625" style="2" customWidth="1"/>
    <col min="7" max="7" width="12" customWidth="1"/>
    <col min="8" max="8" width="10.109375" bestFit="1" customWidth="1"/>
    <col min="9" max="9" width="13.33203125" bestFit="1" customWidth="1"/>
  </cols>
  <sheetData>
    <row r="1" spans="1:14" x14ac:dyDescent="0.3">
      <c r="C1" s="1"/>
      <c r="D1" s="1"/>
    </row>
    <row r="2" spans="1:14" ht="23.1" customHeight="1" x14ac:dyDescent="0.3">
      <c r="A2" s="3" t="s">
        <v>0</v>
      </c>
      <c r="B2" s="3"/>
      <c r="C2" s="4" t="s">
        <v>1</v>
      </c>
      <c r="D2" s="4"/>
      <c r="E2" s="5" t="s">
        <v>34</v>
      </c>
      <c r="F2" s="6"/>
      <c r="G2" s="5" t="s">
        <v>2</v>
      </c>
    </row>
    <row r="3" spans="1:14" ht="23.1" customHeight="1" x14ac:dyDescent="0.3">
      <c r="A3" s="3"/>
      <c r="B3" s="3"/>
      <c r="C3" s="4"/>
      <c r="D3" s="4"/>
      <c r="E3" s="6"/>
      <c r="F3" s="6"/>
      <c r="G3" s="6"/>
    </row>
    <row r="4" spans="1:14" ht="30" customHeight="1" x14ac:dyDescent="0.3">
      <c r="A4" s="7" t="s">
        <v>3</v>
      </c>
      <c r="B4" s="7"/>
      <c r="C4" s="8">
        <f>C5+C6+C10+C13</f>
        <v>165000000</v>
      </c>
      <c r="D4" s="8"/>
      <c r="E4" s="8">
        <f>E5+E6+E10+E13</f>
        <v>101836957.78</v>
      </c>
      <c r="F4" s="8"/>
      <c r="G4" s="9">
        <f>E4/C4</f>
        <v>0.61719368351515147</v>
      </c>
    </row>
    <row r="5" spans="1:14" ht="30" customHeight="1" x14ac:dyDescent="0.3">
      <c r="A5" s="10" t="s">
        <v>4</v>
      </c>
      <c r="B5" s="10"/>
      <c r="C5" s="11">
        <v>19000000</v>
      </c>
      <c r="D5" s="11"/>
      <c r="E5" s="12">
        <v>0</v>
      </c>
      <c r="F5" s="12"/>
      <c r="G5" s="13">
        <f t="shared" ref="G5:G15" si="0">E5/C5</f>
        <v>0</v>
      </c>
    </row>
    <row r="6" spans="1:14" ht="30" customHeight="1" x14ac:dyDescent="0.3">
      <c r="A6" s="14" t="s">
        <v>5</v>
      </c>
      <c r="B6" s="14"/>
      <c r="C6" s="15">
        <f>C7+C8+C9</f>
        <v>10301580.869999999</v>
      </c>
      <c r="D6" s="15"/>
      <c r="E6" s="15">
        <f t="shared" ref="E6" si="1">E7+E8+E9</f>
        <v>1192714.2</v>
      </c>
      <c r="F6" s="15"/>
      <c r="G6" s="9">
        <f t="shared" si="0"/>
        <v>0.11577972498118146</v>
      </c>
    </row>
    <row r="7" spans="1:14" ht="30" customHeight="1" x14ac:dyDescent="0.3">
      <c r="A7" s="10" t="s">
        <v>6</v>
      </c>
      <c r="B7" s="10"/>
      <c r="C7" s="16">
        <v>2155669.36</v>
      </c>
      <c r="D7" s="16"/>
      <c r="E7" s="17">
        <v>961586.59</v>
      </c>
      <c r="F7" s="17"/>
      <c r="G7" s="9">
        <f t="shared" si="0"/>
        <v>0.44607332081762296</v>
      </c>
    </row>
    <row r="8" spans="1:14" ht="30" customHeight="1" x14ac:dyDescent="0.3">
      <c r="A8" s="18" t="s">
        <v>7</v>
      </c>
      <c r="B8" s="18"/>
      <c r="C8" s="8">
        <v>7998135.8200000003</v>
      </c>
      <c r="D8" s="8"/>
      <c r="E8" s="19">
        <v>103551.44</v>
      </c>
      <c r="F8" s="19"/>
      <c r="G8" s="9">
        <f t="shared" si="0"/>
        <v>1.2946946929940983E-2</v>
      </c>
    </row>
    <row r="9" spans="1:14" ht="30" customHeight="1" x14ac:dyDescent="0.3">
      <c r="A9" s="10" t="s">
        <v>8</v>
      </c>
      <c r="B9" s="10"/>
      <c r="C9" s="16">
        <v>147775.69</v>
      </c>
      <c r="D9" s="16"/>
      <c r="E9" s="17">
        <v>127576.17</v>
      </c>
      <c r="F9" s="17"/>
      <c r="G9" s="9">
        <f t="shared" si="0"/>
        <v>0.86330958765951282</v>
      </c>
    </row>
    <row r="10" spans="1:14" ht="30" customHeight="1" x14ac:dyDescent="0.3">
      <c r="A10" s="18" t="s">
        <v>9</v>
      </c>
      <c r="B10" s="18"/>
      <c r="C10" s="8">
        <f>C11+C12</f>
        <v>10005000</v>
      </c>
      <c r="D10" s="8"/>
      <c r="E10" s="8">
        <f>E11+E12</f>
        <v>2406245.2199999997</v>
      </c>
      <c r="F10" s="8"/>
      <c r="G10" s="9">
        <f t="shared" si="0"/>
        <v>0.24050426986506743</v>
      </c>
    </row>
    <row r="11" spans="1:14" ht="30" customHeight="1" x14ac:dyDescent="0.3">
      <c r="A11" s="20" t="s">
        <v>10</v>
      </c>
      <c r="B11" s="20"/>
      <c r="C11" s="21">
        <v>10000000</v>
      </c>
      <c r="D11" s="21"/>
      <c r="E11" s="22">
        <v>2406028.71</v>
      </c>
      <c r="F11" s="22"/>
      <c r="G11" s="23">
        <f t="shared" si="0"/>
        <v>0.240602871</v>
      </c>
    </row>
    <row r="12" spans="1:14" ht="30" customHeight="1" x14ac:dyDescent="0.3">
      <c r="A12" s="24" t="s">
        <v>11</v>
      </c>
      <c r="B12" s="24"/>
      <c r="C12" s="25">
        <v>5000</v>
      </c>
      <c r="D12" s="25"/>
      <c r="E12" s="26">
        <v>216.51</v>
      </c>
      <c r="F12" s="26"/>
      <c r="G12" s="23">
        <f t="shared" si="0"/>
        <v>4.3302E-2</v>
      </c>
    </row>
    <row r="13" spans="1:14" ht="30" customHeight="1" x14ac:dyDescent="0.3">
      <c r="A13" s="27" t="s">
        <v>12</v>
      </c>
      <c r="B13" s="27"/>
      <c r="C13" s="28">
        <f>C14+C15+C16</f>
        <v>125693419.13000001</v>
      </c>
      <c r="D13" s="28"/>
      <c r="E13" s="28">
        <f t="shared" ref="E13" si="2">E14+E15+E16</f>
        <v>98237998.359999999</v>
      </c>
      <c r="F13" s="28"/>
      <c r="G13" s="29">
        <f t="shared" si="0"/>
        <v>0.78156835131039049</v>
      </c>
      <c r="H13" s="30"/>
      <c r="I13" s="31"/>
    </row>
    <row r="14" spans="1:14" ht="30" customHeight="1" x14ac:dyDescent="0.3">
      <c r="A14" s="32" t="s">
        <v>13</v>
      </c>
      <c r="B14" s="32"/>
      <c r="C14" s="33">
        <v>105232701.01000001</v>
      </c>
      <c r="D14" s="33"/>
      <c r="E14" s="33">
        <v>97368298.530000001</v>
      </c>
      <c r="F14" s="33"/>
      <c r="G14" s="34">
        <f t="shared" si="0"/>
        <v>0.92526655303418781</v>
      </c>
      <c r="H14" s="30"/>
      <c r="I14" s="31"/>
    </row>
    <row r="15" spans="1:14" ht="30" customHeight="1" x14ac:dyDescent="0.3">
      <c r="A15" s="20" t="s">
        <v>14</v>
      </c>
      <c r="B15" s="20"/>
      <c r="C15" s="21">
        <v>20460718.120000001</v>
      </c>
      <c r="D15" s="21"/>
      <c r="E15" s="21">
        <v>869699.83</v>
      </c>
      <c r="F15" s="21"/>
      <c r="G15" s="34">
        <f t="shared" si="0"/>
        <v>4.2505831168744915E-2</v>
      </c>
      <c r="H15" s="30"/>
      <c r="I15" s="31"/>
    </row>
    <row r="16" spans="1:14" ht="30" customHeight="1" x14ac:dyDescent="0.3">
      <c r="A16" s="7" t="s">
        <v>15</v>
      </c>
      <c r="B16" s="7"/>
      <c r="C16" s="8">
        <v>0</v>
      </c>
      <c r="D16" s="8"/>
      <c r="E16" s="19">
        <v>0</v>
      </c>
      <c r="F16" s="19"/>
      <c r="G16" s="9">
        <v>0</v>
      </c>
      <c r="H16" s="35"/>
      <c r="I16" s="36"/>
      <c r="J16" s="37"/>
      <c r="K16" s="37"/>
      <c r="L16" s="37"/>
      <c r="M16" s="37"/>
      <c r="N16" s="37"/>
    </row>
    <row r="17" spans="1:14" ht="30" customHeight="1" x14ac:dyDescent="0.3">
      <c r="A17" s="38"/>
      <c r="B17" s="38"/>
      <c r="C17" s="38"/>
      <c r="D17" s="38"/>
      <c r="E17" s="38"/>
      <c r="F17" s="38"/>
      <c r="G17" s="38"/>
      <c r="H17" s="37"/>
      <c r="I17" s="37"/>
      <c r="J17" s="37"/>
      <c r="K17" s="37"/>
      <c r="L17" s="37"/>
      <c r="M17" s="37"/>
      <c r="N17" s="37"/>
    </row>
    <row r="18" spans="1:14" ht="45.9" customHeight="1" x14ac:dyDescent="0.3">
      <c r="A18" s="4" t="s">
        <v>0</v>
      </c>
      <c r="B18" s="4"/>
      <c r="C18" s="4" t="s">
        <v>16</v>
      </c>
      <c r="D18" s="4"/>
      <c r="E18" s="5" t="s">
        <v>35</v>
      </c>
      <c r="F18" s="5"/>
      <c r="G18" s="39" t="s">
        <v>2</v>
      </c>
    </row>
    <row r="19" spans="1:14" ht="30" customHeight="1" x14ac:dyDescent="0.3">
      <c r="A19" s="40" t="s">
        <v>17</v>
      </c>
      <c r="B19" s="41"/>
      <c r="C19" s="8">
        <f>C20+C29</f>
        <v>165000000</v>
      </c>
      <c r="D19" s="8"/>
      <c r="E19" s="8">
        <f>E20+E29</f>
        <v>21835856</v>
      </c>
      <c r="F19" s="8"/>
      <c r="G19" s="42">
        <f>E19/C19</f>
        <v>0.13233852121212122</v>
      </c>
    </row>
    <row r="20" spans="1:14" ht="30" customHeight="1" x14ac:dyDescent="0.3">
      <c r="A20" s="43" t="s">
        <v>18</v>
      </c>
      <c r="B20" s="43"/>
      <c r="C20" s="16">
        <f>C21+C25+C26+C27+C28</f>
        <v>34321787.210000001</v>
      </c>
      <c r="D20" s="16"/>
      <c r="E20" s="16">
        <f>E21+E25+E26+E27+E28</f>
        <v>5913502.0799999991</v>
      </c>
      <c r="F20" s="16"/>
      <c r="G20" s="42">
        <f t="shared" ref="G20:G35" si="3">E20/C20</f>
        <v>0.17229586687365278</v>
      </c>
    </row>
    <row r="21" spans="1:14" ht="30" customHeight="1" x14ac:dyDescent="0.3">
      <c r="A21" s="44" t="s">
        <v>19</v>
      </c>
      <c r="B21" s="44"/>
      <c r="C21" s="45">
        <f>C22+C23+C24</f>
        <v>27844045.27</v>
      </c>
      <c r="D21" s="45"/>
      <c r="E21" s="45">
        <f>E22+E23+E24</f>
        <v>5677405.8999999994</v>
      </c>
      <c r="F21" s="45"/>
      <c r="G21" s="46">
        <f t="shared" si="3"/>
        <v>0.20390018206575053</v>
      </c>
    </row>
    <row r="22" spans="1:14" ht="30" customHeight="1" x14ac:dyDescent="0.3">
      <c r="A22" s="47" t="s">
        <v>20</v>
      </c>
      <c r="B22" s="47"/>
      <c r="C22" s="48">
        <f>11610856.29+2014432.23</f>
        <v>13625288.52</v>
      </c>
      <c r="D22" s="48"/>
      <c r="E22" s="49">
        <f>4271401.66+920259.89</f>
        <v>5191661.55</v>
      </c>
      <c r="F22" s="49"/>
      <c r="G22" s="50">
        <f t="shared" si="3"/>
        <v>0.38103131118136496</v>
      </c>
    </row>
    <row r="23" spans="1:14" s="55" customFormat="1" ht="30" customHeight="1" x14ac:dyDescent="0.3">
      <c r="A23" s="51" t="s">
        <v>21</v>
      </c>
      <c r="B23" s="51"/>
      <c r="C23" s="52">
        <v>12382258.060000001</v>
      </c>
      <c r="D23" s="52"/>
      <c r="E23" s="53">
        <v>485744.35</v>
      </c>
      <c r="F23" s="53"/>
      <c r="G23" s="54">
        <f t="shared" si="3"/>
        <v>3.9229060454583999E-2</v>
      </c>
      <c r="I23" s="56"/>
    </row>
    <row r="24" spans="1:14" s="55" customFormat="1" ht="30" customHeight="1" x14ac:dyDescent="0.3">
      <c r="A24" s="57" t="s">
        <v>22</v>
      </c>
      <c r="B24" s="57"/>
      <c r="C24" s="58">
        <v>1836498.69</v>
      </c>
      <c r="D24" s="58"/>
      <c r="E24" s="59">
        <v>0</v>
      </c>
      <c r="F24" s="59"/>
      <c r="G24" s="60">
        <f t="shared" si="3"/>
        <v>0</v>
      </c>
    </row>
    <row r="25" spans="1:14" ht="30" customHeight="1" x14ac:dyDescent="0.3">
      <c r="A25" s="44" t="s">
        <v>23</v>
      </c>
      <c r="B25" s="44"/>
      <c r="C25" s="61">
        <v>50000</v>
      </c>
      <c r="D25" s="61"/>
      <c r="E25" s="62">
        <v>2004.14</v>
      </c>
      <c r="F25" s="62"/>
      <c r="G25" s="46">
        <f t="shared" si="3"/>
        <v>4.0082800000000002E-2</v>
      </c>
    </row>
    <row r="26" spans="1:14" ht="30" customHeight="1" x14ac:dyDescent="0.3">
      <c r="A26" s="44" t="s">
        <v>24</v>
      </c>
      <c r="B26" s="44"/>
      <c r="C26" s="61">
        <f>1942763.16-800000</f>
        <v>1142763.1599999999</v>
      </c>
      <c r="D26" s="61"/>
      <c r="E26" s="62">
        <v>155905.13</v>
      </c>
      <c r="F26" s="62"/>
      <c r="G26" s="46">
        <f t="shared" si="3"/>
        <v>0.13642820792367863</v>
      </c>
      <c r="H26" s="2"/>
    </row>
    <row r="27" spans="1:14" ht="30" customHeight="1" x14ac:dyDescent="0.3">
      <c r="A27" s="44" t="s">
        <v>25</v>
      </c>
      <c r="B27" s="44"/>
      <c r="C27" s="61">
        <v>2255000</v>
      </c>
      <c r="D27" s="61"/>
      <c r="E27" s="62">
        <v>18549.88</v>
      </c>
      <c r="F27" s="62"/>
      <c r="G27" s="46">
        <f t="shared" si="3"/>
        <v>8.2261108647450117E-3</v>
      </c>
    </row>
    <row r="28" spans="1:14" ht="30" customHeight="1" x14ac:dyDescent="0.3">
      <c r="A28" s="44" t="s">
        <v>26</v>
      </c>
      <c r="B28" s="44"/>
      <c r="C28" s="61">
        <v>3029978.78</v>
      </c>
      <c r="D28" s="61"/>
      <c r="E28" s="62">
        <v>59637.03</v>
      </c>
      <c r="F28" s="62"/>
      <c r="G28" s="46">
        <f t="shared" si="3"/>
        <v>1.9682325960051775E-2</v>
      </c>
    </row>
    <row r="29" spans="1:14" ht="30" customHeight="1" x14ac:dyDescent="0.3">
      <c r="A29" s="63" t="s">
        <v>27</v>
      </c>
      <c r="B29" s="63"/>
      <c r="C29" s="8">
        <f>C30+C32+C34</f>
        <v>130678212.78999999</v>
      </c>
      <c r="D29" s="8"/>
      <c r="E29" s="8">
        <f>E30+E32+E34</f>
        <v>15922353.92</v>
      </c>
      <c r="F29" s="8"/>
      <c r="G29" s="42">
        <f t="shared" si="3"/>
        <v>0.12184398286489606</v>
      </c>
    </row>
    <row r="30" spans="1:14" ht="30" customHeight="1" x14ac:dyDescent="0.3">
      <c r="A30" s="64" t="s">
        <v>28</v>
      </c>
      <c r="B30" s="64"/>
      <c r="C30" s="11">
        <f>C31</f>
        <v>127367091.69</v>
      </c>
      <c r="D30" s="11"/>
      <c r="E30" s="11">
        <f>E31</f>
        <v>14928691.01</v>
      </c>
      <c r="F30" s="11"/>
      <c r="G30" s="46">
        <f t="shared" si="3"/>
        <v>0.11720995440749393</v>
      </c>
    </row>
    <row r="31" spans="1:14" ht="30" customHeight="1" x14ac:dyDescent="0.3">
      <c r="A31" s="65" t="s">
        <v>29</v>
      </c>
      <c r="B31" s="65"/>
      <c r="C31" s="66">
        <v>127367091.69</v>
      </c>
      <c r="D31" s="66"/>
      <c r="E31" s="67">
        <v>14928691.01</v>
      </c>
      <c r="F31" s="67"/>
      <c r="G31" s="50">
        <f t="shared" si="3"/>
        <v>0.11720995440749393</v>
      </c>
    </row>
    <row r="32" spans="1:14" ht="30" customHeight="1" x14ac:dyDescent="0.3">
      <c r="A32" s="64" t="s">
        <v>30</v>
      </c>
      <c r="B32" s="64"/>
      <c r="C32" s="11">
        <f>C33</f>
        <v>2511121.1</v>
      </c>
      <c r="D32" s="11"/>
      <c r="E32" s="11">
        <f>E33</f>
        <v>859650.04</v>
      </c>
      <c r="F32" s="11"/>
      <c r="G32" s="46">
        <f t="shared" si="3"/>
        <v>0.34233714972965662</v>
      </c>
    </row>
    <row r="33" spans="1:7" ht="30" customHeight="1" x14ac:dyDescent="0.3">
      <c r="A33" s="65" t="s">
        <v>31</v>
      </c>
      <c r="B33" s="65"/>
      <c r="C33" s="66">
        <v>2511121.1</v>
      </c>
      <c r="D33" s="66"/>
      <c r="E33" s="67">
        <v>859650.04</v>
      </c>
      <c r="F33" s="67"/>
      <c r="G33" s="50">
        <f t="shared" si="3"/>
        <v>0.34233714972965662</v>
      </c>
    </row>
    <row r="34" spans="1:7" s="68" customFormat="1" ht="28.5" customHeight="1" x14ac:dyDescent="0.3">
      <c r="A34" s="64" t="s">
        <v>32</v>
      </c>
      <c r="B34" s="64"/>
      <c r="C34" s="11">
        <f>C35</f>
        <v>800000</v>
      </c>
      <c r="D34" s="11"/>
      <c r="E34" s="11">
        <f>E35</f>
        <v>134012.87</v>
      </c>
      <c r="F34" s="11"/>
      <c r="G34" s="46">
        <f t="shared" si="3"/>
        <v>0.16751608749999999</v>
      </c>
    </row>
    <row r="35" spans="1:7" s="69" customFormat="1" ht="27" customHeight="1" x14ac:dyDescent="0.25">
      <c r="A35" s="65" t="s">
        <v>33</v>
      </c>
      <c r="B35" s="65"/>
      <c r="C35" s="66">
        <v>800000</v>
      </c>
      <c r="D35" s="66"/>
      <c r="E35" s="67">
        <v>134012.87</v>
      </c>
      <c r="F35" s="67"/>
      <c r="G35" s="50">
        <f t="shared" si="3"/>
        <v>0.16751608749999999</v>
      </c>
    </row>
  </sheetData>
  <mergeCells count="99"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7:G17"/>
    <mergeCell ref="A18:B18"/>
    <mergeCell ref="C18:D18"/>
    <mergeCell ref="E18:F18"/>
    <mergeCell ref="A19:B19"/>
    <mergeCell ref="C19:D19"/>
    <mergeCell ref="E19:F19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C1:D1"/>
    <mergeCell ref="A2:B3"/>
    <mergeCell ref="C2:D3"/>
    <mergeCell ref="E2:F3"/>
    <mergeCell ref="G2:G3"/>
    <mergeCell ref="A4:B4"/>
    <mergeCell ref="C4:D4"/>
    <mergeCell ref="E4:F4"/>
  </mergeCells>
  <pageMargins left="0.7" right="0.7" top="0.75" bottom="0.75" header="0.3" footer="0.3"/>
  <pageSetup paperSize="9" scale="70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Sema TAY</cp:lastModifiedBy>
  <cp:lastPrinted>2020-07-01T06:49:31Z</cp:lastPrinted>
  <dcterms:created xsi:type="dcterms:W3CDTF">2020-07-01T06:48:39Z</dcterms:created>
  <dcterms:modified xsi:type="dcterms:W3CDTF">2020-07-01T07:02:06Z</dcterms:modified>
</cp:coreProperties>
</file>